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1" i="1" l="1"/>
  <c r="A27" i="2" l="1"/>
  <c r="H35" i="1" l="1"/>
  <c r="H32" i="1"/>
  <c r="H33" i="1"/>
  <c r="H31" i="1"/>
  <c r="H28" i="1"/>
  <c r="H29" i="1"/>
  <c r="H21" i="1"/>
  <c r="H18" i="1"/>
  <c r="H15" i="1"/>
  <c r="H16" i="1"/>
  <c r="H14" i="1"/>
  <c r="H10" i="1"/>
  <c r="H11" i="1"/>
  <c r="H12" i="1"/>
  <c r="G12" i="1"/>
  <c r="K33" i="1" l="1"/>
  <c r="O33" i="1"/>
  <c r="S33" i="1"/>
  <c r="K35" i="1"/>
  <c r="O35" i="1"/>
  <c r="S35" i="1"/>
  <c r="K32" i="1"/>
  <c r="O32" i="1"/>
  <c r="S32" i="1"/>
  <c r="G35" i="1"/>
  <c r="G33" i="1"/>
  <c r="G32" i="1"/>
  <c r="K31" i="1"/>
  <c r="O31" i="1"/>
  <c r="S31" i="1"/>
  <c r="G31" i="1"/>
  <c r="O29" i="1"/>
  <c r="S29" i="1"/>
  <c r="O28" i="1"/>
  <c r="S28" i="1"/>
  <c r="K29" i="1"/>
  <c r="K28" i="1"/>
  <c r="G29" i="1"/>
  <c r="G28" i="1"/>
  <c r="L21" i="1"/>
  <c r="S21" i="1"/>
  <c r="K18" i="1"/>
  <c r="L18" i="1"/>
  <c r="M18" i="1"/>
  <c r="N18" i="1"/>
  <c r="O18" i="1"/>
  <c r="P18" i="1"/>
  <c r="Q18" i="1"/>
  <c r="R18" i="1"/>
  <c r="S18" i="1"/>
  <c r="K16" i="1"/>
  <c r="L16" i="1"/>
  <c r="M16" i="1"/>
  <c r="N16" i="1"/>
  <c r="O16" i="1"/>
  <c r="P16" i="1"/>
  <c r="Q16" i="1"/>
  <c r="R16" i="1"/>
  <c r="S16" i="1"/>
  <c r="K15" i="1"/>
  <c r="L15" i="1"/>
  <c r="M15" i="1"/>
  <c r="N15" i="1"/>
  <c r="O15" i="1"/>
  <c r="P15" i="1"/>
  <c r="Q15" i="1"/>
  <c r="R15" i="1"/>
  <c r="S15" i="1"/>
  <c r="G15" i="1"/>
  <c r="G21" i="1"/>
  <c r="G18" i="1"/>
  <c r="G16" i="1"/>
  <c r="K14" i="1"/>
  <c r="L14" i="1"/>
  <c r="M14" i="1"/>
  <c r="N14" i="1"/>
  <c r="O14" i="1"/>
  <c r="Q14" i="1"/>
  <c r="R14" i="1"/>
  <c r="S14" i="1"/>
  <c r="G14" i="1"/>
  <c r="K12" i="1"/>
  <c r="L12" i="1"/>
  <c r="M12" i="1"/>
  <c r="N12" i="1"/>
  <c r="O12" i="1"/>
  <c r="P12" i="1"/>
  <c r="Q12" i="1"/>
  <c r="R12" i="1"/>
  <c r="S12" i="1"/>
  <c r="K11" i="1"/>
  <c r="L11" i="1"/>
  <c r="M11" i="1"/>
  <c r="N11" i="1"/>
  <c r="O11" i="1"/>
  <c r="P11" i="1"/>
  <c r="Q11" i="1"/>
  <c r="R11" i="1"/>
  <c r="S11" i="1"/>
  <c r="G11" i="1"/>
  <c r="K10" i="1"/>
  <c r="L10" i="1"/>
  <c r="M10" i="1"/>
  <c r="N10" i="1"/>
  <c r="O10" i="1"/>
  <c r="P10" i="1"/>
  <c r="Q10" i="1"/>
  <c r="R10" i="1"/>
  <c r="S10" i="1"/>
  <c r="G10" i="1"/>
</calcChain>
</file>

<file path=xl/sharedStrings.xml><?xml version="1.0" encoding="utf-8"?>
<sst xmlns="http://schemas.openxmlformats.org/spreadsheetml/2006/main" count="309" uniqueCount="62">
  <si>
    <t>(057) 761-11-61 
(057) 754-92-88 
(063) 761-11-61 
(097) 703-33-03
setka20089@inbox.ru</t>
  </si>
  <si>
    <t>http://kharkovsetka.com</t>
  </si>
  <si>
    <t>Харьков, поселок Бабаи, ул. Красных Партизан, 16
Режим работы : 
Будние с 8 до 17 
Суббота с 9 до 15 
Воскресенье выходной</t>
  </si>
  <si>
    <t>Прайс - лист на сетку кладочную от производителя</t>
  </si>
  <si>
    <t>Ячейки</t>
  </si>
  <si>
    <t>Размер            карты</t>
  </si>
  <si>
    <t>Количество стержней, шт</t>
  </si>
  <si>
    <t>Ø 2,2</t>
  </si>
  <si>
    <t>Ø 3,0</t>
  </si>
  <si>
    <t>Ø 3,3</t>
  </si>
  <si>
    <t>Ø 3,8</t>
  </si>
  <si>
    <t>Ø 4,0</t>
  </si>
  <si>
    <t>Ø 4,4</t>
  </si>
  <si>
    <t>Ø 4,6</t>
  </si>
  <si>
    <t>Ø 4,8</t>
  </si>
  <si>
    <t>Ø 5,0</t>
  </si>
  <si>
    <t>Ø 5,3</t>
  </si>
  <si>
    <t>Ø 5,5</t>
  </si>
  <si>
    <t>Ø 6,0</t>
  </si>
  <si>
    <t>50х50</t>
  </si>
  <si>
    <t>2.0м*0.25м</t>
  </si>
  <si>
    <t>3х25</t>
  </si>
  <si>
    <t>2.0м*0.33м</t>
  </si>
  <si>
    <t>4х25</t>
  </si>
  <si>
    <t>2.0м*0.38м</t>
  </si>
  <si>
    <t>5х25</t>
  </si>
  <si>
    <t>2.0м*0.5м</t>
  </si>
  <si>
    <t>7х25</t>
  </si>
  <si>
    <t>2.0м*1.0м</t>
  </si>
  <si>
    <t>14х25</t>
  </si>
  <si>
    <t>120х120</t>
  </si>
  <si>
    <t>2х15</t>
  </si>
  <si>
    <t>3х15</t>
  </si>
  <si>
    <t>4х15</t>
  </si>
  <si>
    <t>8х15</t>
  </si>
  <si>
    <t>2.0м*6.0м</t>
  </si>
  <si>
    <t>под заказ</t>
  </si>
  <si>
    <t>150х150</t>
  </si>
  <si>
    <t>3х12</t>
  </si>
  <si>
    <t>6х12</t>
  </si>
  <si>
    <t>150х200</t>
  </si>
  <si>
    <t>6х6</t>
  </si>
  <si>
    <t>3х6</t>
  </si>
  <si>
    <t>2.0м*0.26м</t>
  </si>
  <si>
    <t>5х36</t>
  </si>
  <si>
    <t>8х36</t>
  </si>
  <si>
    <t>2.0м*0.51м</t>
  </si>
  <si>
    <t>10х36</t>
  </si>
  <si>
    <t>2.0м*1.02м</t>
  </si>
  <si>
    <t>20х36</t>
  </si>
  <si>
    <t>100х100</t>
  </si>
  <si>
    <t>3х18</t>
  </si>
  <si>
    <t>4х18</t>
  </si>
  <si>
    <t>5х18</t>
  </si>
  <si>
    <t>10х18</t>
  </si>
  <si>
    <t>Предлагаем размеры карт 0,25м;0,33м;0,38м;0,50м;0,51м;1,0м;1,02м;
Длина сетки 2,0 метра.
А так же возможно изготовление сетки по индивидуальным заказам.
Оказывваем услуги по правки и порубки проволоки.* Возможное изготовление сетки по Вашим чертежам.</t>
  </si>
  <si>
    <t>Ø 3,5</t>
  </si>
  <si>
    <t>Эконом ВР-1   ГОСТ 6727-80       Цена за 1 штуку(карту) с НДС</t>
  </si>
  <si>
    <t xml:space="preserve"> ВР-1 ГОСТ 6727-80</t>
  </si>
  <si>
    <t>Ø2,5</t>
  </si>
  <si>
    <t xml:space="preserve">
STEELMESH</t>
  </si>
  <si>
    <t>http://steelmesh.com.ua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</si>
</sst>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6"/>
      <color theme="0"/>
      <name val="Batang"/>
      <family val="1"/>
      <charset val="204"/>
    </font>
    <font>
      <sz val="16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8"/>
      <color theme="0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2" fontId="10" fillId="4" borderId="0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14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Fill="1" applyBorder="1"/>
    <xf numFmtId="2" fontId="10" fillId="4" borderId="14" xfId="0" applyNumberFormat="1" applyFont="1" applyFill="1" applyBorder="1" applyAlignment="1">
      <alignment horizontal="center" vertical="top" wrapText="1"/>
    </xf>
    <xf numFmtId="2" fontId="10" fillId="4" borderId="18" xfId="0" applyNumberFormat="1" applyFont="1" applyFill="1" applyBorder="1" applyAlignment="1">
      <alignment horizontal="center" vertical="top" wrapText="1"/>
    </xf>
    <xf numFmtId="2" fontId="10" fillId="3" borderId="18" xfId="0" applyNumberFormat="1" applyFont="1" applyFill="1" applyBorder="1" applyAlignment="1">
      <alignment horizontal="center" vertical="top" wrapText="1"/>
    </xf>
    <xf numFmtId="2" fontId="10" fillId="3" borderId="19" xfId="0" applyNumberFormat="1" applyFont="1" applyFill="1" applyBorder="1" applyAlignment="1">
      <alignment horizontal="center" vertical="top" wrapText="1"/>
    </xf>
    <xf numFmtId="2" fontId="10" fillId="3" borderId="20" xfId="0" applyNumberFormat="1" applyFont="1" applyFill="1" applyBorder="1" applyAlignment="1">
      <alignment horizontal="center" vertical="top" wrapText="1"/>
    </xf>
    <xf numFmtId="2" fontId="11" fillId="3" borderId="19" xfId="0" applyNumberFormat="1" applyFont="1" applyFill="1" applyBorder="1" applyAlignment="1">
      <alignment horizontal="center" vertical="center"/>
    </xf>
    <xf numFmtId="2" fontId="10" fillId="4" borderId="24" xfId="0" applyNumberFormat="1" applyFont="1" applyFill="1" applyBorder="1" applyAlignment="1">
      <alignment horizontal="center" vertical="top" wrapText="1"/>
    </xf>
    <xf numFmtId="2" fontId="10" fillId="4" borderId="35" xfId="0" applyNumberFormat="1" applyFont="1" applyFill="1" applyBorder="1" applyAlignment="1">
      <alignment horizontal="center" vertical="top" wrapText="1"/>
    </xf>
    <xf numFmtId="2" fontId="9" fillId="4" borderId="33" xfId="0" applyNumberFormat="1" applyFont="1" applyFill="1" applyBorder="1" applyAlignment="1">
      <alignment vertical="center" wrapText="1"/>
    </xf>
    <xf numFmtId="2" fontId="9" fillId="4" borderId="25" xfId="0" applyNumberFormat="1" applyFont="1" applyFill="1" applyBorder="1" applyAlignment="1">
      <alignment vertical="center" wrapText="1"/>
    </xf>
    <xf numFmtId="2" fontId="9" fillId="4" borderId="25" xfId="0" applyNumberFormat="1" applyFont="1" applyFill="1" applyBorder="1" applyAlignment="1">
      <alignment vertical="center"/>
    </xf>
    <xf numFmtId="2" fontId="10" fillId="3" borderId="30" xfId="0" applyNumberFormat="1" applyFont="1" applyFill="1" applyBorder="1" applyAlignment="1">
      <alignment horizontal="center" vertical="top" wrapText="1"/>
    </xf>
    <xf numFmtId="2" fontId="10" fillId="3" borderId="21" xfId="0" applyNumberFormat="1" applyFont="1" applyFill="1" applyBorder="1" applyAlignment="1">
      <alignment horizontal="center" vertical="top" wrapText="1"/>
    </xf>
    <xf numFmtId="2" fontId="10" fillId="3" borderId="21" xfId="0" applyNumberFormat="1" applyFont="1" applyFill="1" applyBorder="1" applyAlignment="1">
      <alignment horizontal="center" vertical="center" wrapText="1"/>
    </xf>
    <xf numFmtId="2" fontId="10" fillId="3" borderId="19" xfId="0" applyNumberFormat="1" applyFont="1" applyFill="1" applyBorder="1" applyAlignment="1">
      <alignment horizontal="center" vertical="center" wrapText="1"/>
    </xf>
    <xf numFmtId="2" fontId="10" fillId="4" borderId="26" xfId="1" applyNumberFormat="1" applyFont="1" applyFill="1" applyBorder="1" applyAlignment="1">
      <alignment horizontal="center" vertical="top" wrapText="1"/>
    </xf>
    <xf numFmtId="2" fontId="10" fillId="4" borderId="15" xfId="0" applyNumberFormat="1" applyFont="1" applyFill="1" applyBorder="1" applyAlignment="1">
      <alignment horizontal="center" vertical="top" wrapText="1"/>
    </xf>
    <xf numFmtId="2" fontId="10" fillId="4" borderId="20" xfId="0" applyNumberFormat="1" applyFont="1" applyFill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center" vertical="top" wrapText="1"/>
    </xf>
    <xf numFmtId="2" fontId="10" fillId="4" borderId="31" xfId="0" applyNumberFormat="1" applyFont="1" applyFill="1" applyBorder="1" applyAlignment="1">
      <alignment horizontal="center" vertical="top" wrapText="1"/>
    </xf>
    <xf numFmtId="2" fontId="10" fillId="4" borderId="26" xfId="0" applyNumberFormat="1" applyFont="1" applyFill="1" applyBorder="1" applyAlignment="1">
      <alignment horizontal="center" vertical="top" wrapText="1"/>
    </xf>
    <xf numFmtId="2" fontId="10" fillId="4" borderId="32" xfId="0" applyNumberFormat="1" applyFont="1" applyFill="1" applyBorder="1" applyAlignment="1">
      <alignment horizontal="center" vertical="top" wrapText="1"/>
    </xf>
    <xf numFmtId="2" fontId="10" fillId="4" borderId="33" xfId="0" applyNumberFormat="1" applyFont="1" applyFill="1" applyBorder="1" applyAlignment="1">
      <alignment horizontal="center" vertical="top" wrapText="1"/>
    </xf>
    <xf numFmtId="2" fontId="9" fillId="4" borderId="34" xfId="0" applyNumberFormat="1" applyFont="1" applyFill="1" applyBorder="1" applyAlignment="1">
      <alignment vertical="center" wrapText="1"/>
    </xf>
    <xf numFmtId="0" fontId="0" fillId="0" borderId="0" xfId="0" applyAlignment="1"/>
    <xf numFmtId="2" fontId="8" fillId="2" borderId="2" xfId="1" applyNumberFormat="1" applyFont="1" applyFill="1" applyBorder="1" applyAlignment="1">
      <alignment horizontal="center" vertical="center" wrapText="1"/>
    </xf>
    <xf numFmtId="2" fontId="8" fillId="2" borderId="0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textRotation="120" wrapText="1"/>
    </xf>
    <xf numFmtId="0" fontId="5" fillId="3" borderId="2" xfId="0" applyFont="1" applyFill="1" applyBorder="1" applyAlignment="1">
      <alignment horizontal="center" textRotation="120" wrapText="1"/>
    </xf>
    <xf numFmtId="0" fontId="5" fillId="3" borderId="0" xfId="0" applyFont="1" applyFill="1" applyBorder="1" applyAlignment="1">
      <alignment horizontal="center" textRotation="120" wrapText="1"/>
    </xf>
    <xf numFmtId="0" fontId="5" fillId="3" borderId="7" xfId="0" applyFont="1" applyFill="1" applyBorder="1" applyAlignment="1">
      <alignment horizontal="center" textRotation="120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0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2" fontId="4" fillId="3" borderId="2" xfId="2" applyNumberFormat="1" applyFont="1" applyFill="1" applyBorder="1" applyAlignment="1">
      <alignment horizontal="center" textRotation="30"/>
    </xf>
    <xf numFmtId="2" fontId="5" fillId="3" borderId="2" xfId="0" applyNumberFormat="1" applyFont="1" applyFill="1" applyBorder="1" applyAlignment="1">
      <alignment horizontal="center" textRotation="30"/>
    </xf>
    <xf numFmtId="2" fontId="5" fillId="3" borderId="0" xfId="0" applyNumberFormat="1" applyFont="1" applyFill="1" applyBorder="1" applyAlignment="1">
      <alignment horizontal="center" textRotation="30"/>
    </xf>
    <xf numFmtId="2" fontId="5" fillId="3" borderId="7" xfId="0" applyNumberFormat="1" applyFont="1" applyFill="1" applyBorder="1" applyAlignment="1">
      <alignment horizontal="center" textRotation="30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2" fontId="8" fillId="2" borderId="9" xfId="1" applyNumberFormat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8" fillId="2" borderId="5" xfId="1" applyNumberFormat="1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17" xfId="0" applyFont="1" applyFill="1" applyBorder="1" applyAlignment="1">
      <alignment horizontal="center" wrapText="1"/>
    </xf>
    <xf numFmtId="0" fontId="14" fillId="4" borderId="22" xfId="0" applyFont="1" applyFill="1" applyBorder="1" applyAlignment="1">
      <alignment horizontal="center" wrapText="1"/>
    </xf>
    <xf numFmtId="0" fontId="14" fillId="4" borderId="23" xfId="0" applyFont="1" applyFill="1" applyBorder="1" applyAlignment="1">
      <alignment horizont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wrapText="1"/>
    </xf>
    <xf numFmtId="0" fontId="14" fillId="4" borderId="28" xfId="0" applyFont="1" applyFill="1" applyBorder="1" applyAlignment="1">
      <alignment horizontal="center" wrapText="1"/>
    </xf>
    <xf numFmtId="2" fontId="9" fillId="4" borderId="27" xfId="0" applyNumberFormat="1" applyFont="1" applyFill="1" applyBorder="1" applyAlignment="1">
      <alignment horizontal="center" vertical="center" wrapText="1"/>
    </xf>
    <xf numFmtId="2" fontId="9" fillId="4" borderId="28" xfId="0" applyNumberFormat="1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vertical="top" wrapText="1"/>
    </xf>
    <xf numFmtId="2" fontId="12" fillId="4" borderId="0" xfId="0" applyNumberFormat="1" applyFont="1" applyFill="1" applyBorder="1" applyAlignment="1">
      <alignment horizontal="center" vertical="top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2" fontId="18" fillId="0" borderId="1" xfId="2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 wrapText="1"/>
    </xf>
    <xf numFmtId="2" fontId="19" fillId="0" borderId="0" xfId="0" applyNumberFormat="1" applyFont="1" applyBorder="1" applyAlignment="1">
      <alignment horizontal="center" wrapText="1"/>
    </xf>
    <xf numFmtId="0" fontId="14" fillId="4" borderId="25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0" fillId="6" borderId="0" xfId="0" applyFill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746125</xdr:colOff>
      <xdr:row>0</xdr:row>
      <xdr:rowOff>0</xdr:rowOff>
    </xdr:from>
    <xdr:to>
      <xdr:col>7</xdr:col>
      <xdr:colOff>277812</xdr:colOff>
      <xdr:row>3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0" y="0"/>
          <a:ext cx="2643187" cy="13176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38</xdr:row>
      <xdr:rowOff>176893</xdr:rowOff>
    </xdr:from>
    <xdr:to>
      <xdr:col>14</xdr:col>
      <xdr:colOff>762001</xdr:colOff>
      <xdr:row>44</xdr:row>
      <xdr:rowOff>189240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9158968"/>
          <a:ext cx="3218090" cy="1164872"/>
        </a:xfrm>
        <a:prstGeom prst="rect">
          <a:avLst/>
        </a:prstGeom>
      </xdr:spPr>
    </xdr:pic>
    <xdr:clientData/>
  </xdr:twoCellAnchor>
  <xdr:twoCellAnchor editAs="oneCell">
    <xdr:from>
      <xdr:col>18</xdr:col>
      <xdr:colOff>43089</xdr:colOff>
      <xdr:row>39</xdr:row>
      <xdr:rowOff>34019</xdr:rowOff>
    </xdr:from>
    <xdr:to>
      <xdr:col>21</xdr:col>
      <xdr:colOff>753381</xdr:colOff>
      <xdr:row>45</xdr:row>
      <xdr:rowOff>61233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4839" y="12067269"/>
          <a:ext cx="3043917" cy="1186089"/>
        </a:xfrm>
        <a:prstGeom prst="rect">
          <a:avLst/>
        </a:prstGeom>
      </xdr:spPr>
    </xdr:pic>
    <xdr:clientData/>
  </xdr:twoCellAnchor>
  <xdr:twoCellAnchor editAs="oneCell">
    <xdr:from>
      <xdr:col>12</xdr:col>
      <xdr:colOff>746125</xdr:colOff>
      <xdr:row>0</xdr:row>
      <xdr:rowOff>15876</xdr:rowOff>
    </xdr:from>
    <xdr:to>
      <xdr:col>15</xdr:col>
      <xdr:colOff>761999</xdr:colOff>
      <xdr:row>2</xdr:row>
      <xdr:rowOff>920750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0625" y="15876"/>
          <a:ext cx="2349499" cy="1285874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317500</xdr:colOff>
      <xdr:row>0</xdr:row>
      <xdr:rowOff>0</xdr:rowOff>
    </xdr:from>
    <xdr:to>
      <xdr:col>12</xdr:col>
      <xdr:colOff>694792</xdr:colOff>
      <xdr:row>3</xdr:row>
      <xdr:rowOff>41105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0"/>
          <a:ext cx="4266667" cy="135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eelmesh.com.ua/" TargetMode="External"/><Relationship Id="rId2" Type="http://schemas.openxmlformats.org/officeDocument/2006/relationships/hyperlink" Target="http://kharkovsetka.com/" TargetMode="External"/><Relationship Id="rId1" Type="http://schemas.openxmlformats.org/officeDocument/2006/relationships/hyperlink" Target="http://kharkovsetka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zoomScale="60" zoomScaleNormal="60" workbookViewId="0">
      <selection activeCell="Q1" sqref="Q1:V3"/>
    </sheetView>
  </sheetViews>
  <sheetFormatPr defaultRowHeight="15" x14ac:dyDescent="0.25"/>
  <cols>
    <col min="1" max="22" width="11.5703125" customWidth="1"/>
    <col min="24" max="24" width="9.140625" customWidth="1"/>
  </cols>
  <sheetData>
    <row r="1" spans="1:25" x14ac:dyDescent="0.25">
      <c r="A1" s="36" t="s">
        <v>0</v>
      </c>
      <c r="B1" s="37"/>
      <c r="C1" s="37"/>
      <c r="D1" s="37"/>
      <c r="E1" s="42" t="s">
        <v>1</v>
      </c>
      <c r="F1" s="43"/>
      <c r="G1" s="43"/>
      <c r="H1" s="46" t="s">
        <v>60</v>
      </c>
      <c r="I1" s="46"/>
      <c r="J1" s="46"/>
      <c r="K1" s="46"/>
      <c r="L1" s="46"/>
      <c r="M1" s="46"/>
      <c r="N1" s="49" t="s">
        <v>1</v>
      </c>
      <c r="O1" s="50"/>
      <c r="P1" s="50"/>
      <c r="Q1" s="53" t="s">
        <v>2</v>
      </c>
      <c r="R1" s="54"/>
      <c r="S1" s="54"/>
      <c r="T1" s="54"/>
      <c r="U1" s="54"/>
      <c r="V1" s="55"/>
    </row>
    <row r="2" spans="1:25" x14ac:dyDescent="0.25">
      <c r="A2" s="38"/>
      <c r="B2" s="39"/>
      <c r="C2" s="39"/>
      <c r="D2" s="39"/>
      <c r="E2" s="44"/>
      <c r="F2" s="44"/>
      <c r="G2" s="44"/>
      <c r="H2" s="47"/>
      <c r="I2" s="47"/>
      <c r="J2" s="47"/>
      <c r="K2" s="47"/>
      <c r="L2" s="47"/>
      <c r="M2" s="47"/>
      <c r="N2" s="51"/>
      <c r="O2" s="51"/>
      <c r="P2" s="51"/>
      <c r="Q2" s="56"/>
      <c r="R2" s="57"/>
      <c r="S2" s="57"/>
      <c r="T2" s="57"/>
      <c r="U2" s="57"/>
      <c r="V2" s="58"/>
    </row>
    <row r="3" spans="1:25" ht="74.25" customHeight="1" thickBot="1" x14ac:dyDescent="0.3">
      <c r="A3" s="40"/>
      <c r="B3" s="41"/>
      <c r="C3" s="41"/>
      <c r="D3" s="41"/>
      <c r="E3" s="45"/>
      <c r="F3" s="45"/>
      <c r="G3" s="45"/>
      <c r="H3" s="48"/>
      <c r="I3" s="48"/>
      <c r="J3" s="48"/>
      <c r="K3" s="48"/>
      <c r="L3" s="48"/>
      <c r="M3" s="48"/>
      <c r="N3" s="52"/>
      <c r="O3" s="52"/>
      <c r="P3" s="52"/>
      <c r="Q3" s="59"/>
      <c r="R3" s="60"/>
      <c r="S3" s="60"/>
      <c r="T3" s="60"/>
      <c r="U3" s="60"/>
      <c r="V3" s="61"/>
    </row>
    <row r="4" spans="1:25" s="31" customFormat="1" ht="28.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</row>
    <row r="5" spans="1:25" s="31" customFormat="1" ht="39.75" customHeight="1" thickBot="1" x14ac:dyDescent="0.3">
      <c r="A5" s="62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4"/>
    </row>
    <row r="6" spans="1:25" x14ac:dyDescent="0.25">
      <c r="A6" s="91" t="s">
        <v>4</v>
      </c>
      <c r="B6" s="92"/>
      <c r="C6" s="91" t="s">
        <v>5</v>
      </c>
      <c r="D6" s="97"/>
      <c r="E6" s="91" t="s">
        <v>6</v>
      </c>
      <c r="F6" s="92"/>
      <c r="G6" s="99" t="s">
        <v>57</v>
      </c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1"/>
    </row>
    <row r="7" spans="1:25" ht="15.75" thickBot="1" x14ac:dyDescent="0.3">
      <c r="A7" s="93"/>
      <c r="B7" s="94"/>
      <c r="C7" s="93"/>
      <c r="D7" s="98"/>
      <c r="E7" s="93"/>
      <c r="F7" s="94"/>
      <c r="G7" s="102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4"/>
    </row>
    <row r="8" spans="1:25" x14ac:dyDescent="0.25">
      <c r="A8" s="93"/>
      <c r="B8" s="94"/>
      <c r="C8" s="93"/>
      <c r="D8" s="98"/>
      <c r="E8" s="93"/>
      <c r="F8" s="94"/>
      <c r="G8" s="68" t="s">
        <v>7</v>
      </c>
      <c r="H8" s="70" t="s">
        <v>59</v>
      </c>
      <c r="I8" s="32"/>
      <c r="J8" s="68"/>
      <c r="K8" s="32" t="s">
        <v>8</v>
      </c>
      <c r="L8" s="34" t="s">
        <v>9</v>
      </c>
      <c r="M8" s="68" t="s">
        <v>56</v>
      </c>
      <c r="N8" s="32" t="s">
        <v>10</v>
      </c>
      <c r="O8" s="68" t="s">
        <v>11</v>
      </c>
      <c r="P8" s="32" t="s">
        <v>12</v>
      </c>
      <c r="Q8" s="68" t="s">
        <v>13</v>
      </c>
      <c r="R8" s="70" t="s">
        <v>14</v>
      </c>
      <c r="S8" s="32" t="s">
        <v>15</v>
      </c>
      <c r="T8" s="68" t="s">
        <v>16</v>
      </c>
      <c r="U8" s="32" t="s">
        <v>17</v>
      </c>
      <c r="V8" s="68" t="s">
        <v>18</v>
      </c>
    </row>
    <row r="9" spans="1:25" ht="15.75" thickBot="1" x14ac:dyDescent="0.3">
      <c r="A9" s="95"/>
      <c r="B9" s="96"/>
      <c r="C9" s="93"/>
      <c r="D9" s="98"/>
      <c r="E9" s="93"/>
      <c r="F9" s="94"/>
      <c r="G9" s="69"/>
      <c r="H9" s="71"/>
      <c r="I9" s="33"/>
      <c r="J9" s="69"/>
      <c r="K9" s="33"/>
      <c r="L9" s="35"/>
      <c r="M9" s="90"/>
      <c r="N9" s="33"/>
      <c r="O9" s="69"/>
      <c r="P9" s="33"/>
      <c r="Q9" s="69"/>
      <c r="R9" s="71"/>
      <c r="S9" s="33"/>
      <c r="T9" s="69"/>
      <c r="U9" s="33"/>
      <c r="V9" s="69"/>
    </row>
    <row r="10" spans="1:25" ht="20.25" x14ac:dyDescent="0.3">
      <c r="A10" s="80" t="s">
        <v>19</v>
      </c>
      <c r="B10" s="81"/>
      <c r="C10" s="86" t="s">
        <v>20</v>
      </c>
      <c r="D10" s="87"/>
      <c r="E10" s="88" t="s">
        <v>21</v>
      </c>
      <c r="F10" s="89"/>
      <c r="G10" s="7">
        <f>SUM(G13/2)</f>
        <v>10.199999999999999</v>
      </c>
      <c r="H10" s="7">
        <f>SUM(H13/2)</f>
        <v>15.25</v>
      </c>
      <c r="I10" s="7" t="s">
        <v>36</v>
      </c>
      <c r="J10" s="7" t="s">
        <v>36</v>
      </c>
      <c r="K10" s="7">
        <f t="shared" ref="K10:S10" si="0">SUM(K13/2)</f>
        <v>18</v>
      </c>
      <c r="L10" s="7">
        <f t="shared" si="0"/>
        <v>23.5</v>
      </c>
      <c r="M10" s="7">
        <f t="shared" si="0"/>
        <v>25.6</v>
      </c>
      <c r="N10" s="7">
        <f t="shared" si="0"/>
        <v>30.774999999999999</v>
      </c>
      <c r="O10" s="7">
        <f t="shared" si="0"/>
        <v>32.475000000000001</v>
      </c>
      <c r="P10" s="7">
        <f t="shared" si="0"/>
        <v>41</v>
      </c>
      <c r="Q10" s="7">
        <f t="shared" si="0"/>
        <v>45.05</v>
      </c>
      <c r="R10" s="7">
        <f t="shared" si="0"/>
        <v>47.7</v>
      </c>
      <c r="S10" s="7">
        <f t="shared" si="0"/>
        <v>50.35</v>
      </c>
      <c r="T10" s="7" t="s">
        <v>36</v>
      </c>
      <c r="U10" s="7" t="s">
        <v>36</v>
      </c>
      <c r="V10" s="7" t="s">
        <v>36</v>
      </c>
    </row>
    <row r="11" spans="1:25" ht="20.25" x14ac:dyDescent="0.3">
      <c r="A11" s="82"/>
      <c r="B11" s="83"/>
      <c r="C11" s="74" t="s">
        <v>22</v>
      </c>
      <c r="D11" s="75"/>
      <c r="E11" s="72" t="s">
        <v>23</v>
      </c>
      <c r="F11" s="73"/>
      <c r="G11" s="8">
        <f>SUM(G13*0.66)</f>
        <v>13.464</v>
      </c>
      <c r="H11" s="8">
        <f>SUM(H13*0.66)</f>
        <v>20.130000000000003</v>
      </c>
      <c r="I11" s="8" t="s">
        <v>36</v>
      </c>
      <c r="J11" s="8" t="s">
        <v>36</v>
      </c>
      <c r="K11" s="8">
        <f t="shared" ref="K11:S11" si="1">SUM(K13*0.66)</f>
        <v>23.76</v>
      </c>
      <c r="L11" s="8">
        <f t="shared" si="1"/>
        <v>31.020000000000003</v>
      </c>
      <c r="M11" s="8">
        <f t="shared" si="1"/>
        <v>33.792000000000002</v>
      </c>
      <c r="N11" s="8">
        <f t="shared" si="1"/>
        <v>40.622999999999998</v>
      </c>
      <c r="O11" s="8">
        <f t="shared" si="1"/>
        <v>42.867000000000004</v>
      </c>
      <c r="P11" s="8">
        <f t="shared" si="1"/>
        <v>54.120000000000005</v>
      </c>
      <c r="Q11" s="8">
        <f t="shared" si="1"/>
        <v>59.466000000000001</v>
      </c>
      <c r="R11" s="8">
        <f t="shared" si="1"/>
        <v>62.964000000000006</v>
      </c>
      <c r="S11" s="8">
        <f t="shared" si="1"/>
        <v>66.462000000000003</v>
      </c>
      <c r="T11" s="8" t="s">
        <v>36</v>
      </c>
      <c r="U11" s="8" t="s">
        <v>36</v>
      </c>
      <c r="V11" s="8" t="s">
        <v>36</v>
      </c>
    </row>
    <row r="12" spans="1:25" ht="20.25" x14ac:dyDescent="0.3">
      <c r="A12" s="82"/>
      <c r="B12" s="83"/>
      <c r="C12" s="74" t="s">
        <v>24</v>
      </c>
      <c r="D12" s="75"/>
      <c r="E12" s="72" t="s">
        <v>25</v>
      </c>
      <c r="F12" s="73"/>
      <c r="G12" s="8">
        <f>SUM(G13*0.76)</f>
        <v>15.504</v>
      </c>
      <c r="H12" s="8">
        <f>SUM(H13*0.76)</f>
        <v>23.18</v>
      </c>
      <c r="I12" s="8" t="s">
        <v>36</v>
      </c>
      <c r="J12" s="8" t="s">
        <v>36</v>
      </c>
      <c r="K12" s="8">
        <f t="shared" ref="K12:S12" si="2">SUM(K13*0.76)</f>
        <v>27.36</v>
      </c>
      <c r="L12" s="8">
        <f t="shared" si="2"/>
        <v>35.72</v>
      </c>
      <c r="M12" s="8">
        <f t="shared" si="2"/>
        <v>38.912000000000006</v>
      </c>
      <c r="N12" s="8">
        <f t="shared" si="2"/>
        <v>46.777999999999999</v>
      </c>
      <c r="O12" s="8">
        <f t="shared" si="2"/>
        <v>49.362000000000002</v>
      </c>
      <c r="P12" s="8">
        <f t="shared" si="2"/>
        <v>62.32</v>
      </c>
      <c r="Q12" s="8">
        <f t="shared" si="2"/>
        <v>68.475999999999999</v>
      </c>
      <c r="R12" s="8">
        <f t="shared" si="2"/>
        <v>72.504000000000005</v>
      </c>
      <c r="S12" s="8">
        <f t="shared" si="2"/>
        <v>76.531999999999996</v>
      </c>
      <c r="T12" s="8" t="s">
        <v>36</v>
      </c>
      <c r="U12" s="8" t="s">
        <v>36</v>
      </c>
      <c r="V12" s="8" t="s">
        <v>36</v>
      </c>
      <c r="X12" s="6"/>
      <c r="Y12" s="5"/>
    </row>
    <row r="13" spans="1:25" ht="20.25" x14ac:dyDescent="0.3">
      <c r="A13" s="82"/>
      <c r="B13" s="83"/>
      <c r="C13" s="74" t="s">
        <v>26</v>
      </c>
      <c r="D13" s="75"/>
      <c r="E13" s="72" t="s">
        <v>27</v>
      </c>
      <c r="F13" s="73"/>
      <c r="G13" s="9">
        <v>20.399999999999999</v>
      </c>
      <c r="H13" s="10">
        <v>30.5</v>
      </c>
      <c r="I13" s="10" t="s">
        <v>36</v>
      </c>
      <c r="J13" s="10" t="s">
        <v>36</v>
      </c>
      <c r="K13" s="10">
        <v>36</v>
      </c>
      <c r="L13" s="10">
        <v>47</v>
      </c>
      <c r="M13" s="10">
        <v>51.2</v>
      </c>
      <c r="N13" s="10">
        <v>61.55</v>
      </c>
      <c r="O13" s="10">
        <v>64.95</v>
      </c>
      <c r="P13" s="10">
        <v>82</v>
      </c>
      <c r="Q13" s="10">
        <v>90.1</v>
      </c>
      <c r="R13" s="10">
        <v>95.4</v>
      </c>
      <c r="S13" s="11">
        <v>100.7</v>
      </c>
      <c r="T13" s="12" t="s">
        <v>36</v>
      </c>
      <c r="U13" s="12" t="s">
        <v>36</v>
      </c>
      <c r="V13" s="12" t="s">
        <v>36</v>
      </c>
      <c r="X13" s="6"/>
      <c r="Y13" s="5"/>
    </row>
    <row r="14" spans="1:25" ht="21" thickBot="1" x14ac:dyDescent="0.35">
      <c r="A14" s="84"/>
      <c r="B14" s="85"/>
      <c r="C14" s="76" t="s">
        <v>28</v>
      </c>
      <c r="D14" s="77"/>
      <c r="E14" s="78" t="s">
        <v>29</v>
      </c>
      <c r="F14" s="79"/>
      <c r="G14" s="13">
        <f>SUM(G13*2)</f>
        <v>40.799999999999997</v>
      </c>
      <c r="H14" s="13">
        <f>SUM(H13*2)</f>
        <v>61</v>
      </c>
      <c r="I14" s="13" t="s">
        <v>36</v>
      </c>
      <c r="J14" s="13" t="s">
        <v>36</v>
      </c>
      <c r="K14" s="13">
        <f t="shared" ref="K14:S14" si="3">SUM(K13*2)</f>
        <v>72</v>
      </c>
      <c r="L14" s="13">
        <f t="shared" si="3"/>
        <v>94</v>
      </c>
      <c r="M14" s="13">
        <f t="shared" si="3"/>
        <v>102.4</v>
      </c>
      <c r="N14" s="13">
        <f t="shared" si="3"/>
        <v>123.1</v>
      </c>
      <c r="O14" s="13">
        <f t="shared" si="3"/>
        <v>129.9</v>
      </c>
      <c r="P14" s="13">
        <v>154</v>
      </c>
      <c r="Q14" s="13">
        <f t="shared" si="3"/>
        <v>180.2</v>
      </c>
      <c r="R14" s="13">
        <f t="shared" si="3"/>
        <v>190.8</v>
      </c>
      <c r="S14" s="13">
        <f t="shared" si="3"/>
        <v>201.4</v>
      </c>
      <c r="T14" s="13" t="s">
        <v>36</v>
      </c>
      <c r="U14" s="13" t="s">
        <v>36</v>
      </c>
      <c r="V14" s="13" t="s">
        <v>36</v>
      </c>
      <c r="X14" s="6"/>
      <c r="Y14" s="5"/>
    </row>
    <row r="15" spans="1:25" ht="20.25" customHeight="1" x14ac:dyDescent="0.3">
      <c r="A15" s="80" t="s">
        <v>30</v>
      </c>
      <c r="B15" s="81"/>
      <c r="C15" s="86" t="s">
        <v>20</v>
      </c>
      <c r="D15" s="87"/>
      <c r="E15" s="88" t="s">
        <v>31</v>
      </c>
      <c r="F15" s="89"/>
      <c r="G15" s="7">
        <f>SUM(G17/2)</f>
        <v>5.9749999999999996</v>
      </c>
      <c r="H15" s="7">
        <f>SUM(H17/2)</f>
        <v>7.35</v>
      </c>
      <c r="I15" s="7" t="s">
        <v>36</v>
      </c>
      <c r="J15" s="7" t="s">
        <v>36</v>
      </c>
      <c r="K15" s="7">
        <f t="shared" ref="K15:S15" si="4">SUM(K17/2)</f>
        <v>10.5</v>
      </c>
      <c r="L15" s="7">
        <f t="shared" si="4"/>
        <v>13.75</v>
      </c>
      <c r="M15" s="7">
        <f t="shared" si="4"/>
        <v>14.975</v>
      </c>
      <c r="N15" s="7">
        <f t="shared" si="4"/>
        <v>18</v>
      </c>
      <c r="O15" s="7">
        <f t="shared" si="4"/>
        <v>19.375</v>
      </c>
      <c r="P15" s="7">
        <f t="shared" si="4"/>
        <v>24.5</v>
      </c>
      <c r="Q15" s="7">
        <f t="shared" si="4"/>
        <v>26.5</v>
      </c>
      <c r="R15" s="7">
        <f t="shared" si="4"/>
        <v>28.3</v>
      </c>
      <c r="S15" s="7">
        <f t="shared" si="4"/>
        <v>29.45</v>
      </c>
      <c r="T15" s="7" t="s">
        <v>36</v>
      </c>
      <c r="U15" s="7" t="s">
        <v>36</v>
      </c>
      <c r="V15" s="7" t="s">
        <v>36</v>
      </c>
      <c r="X15" s="6"/>
      <c r="Y15" s="5"/>
    </row>
    <row r="16" spans="1:25" ht="20.25" customHeight="1" x14ac:dyDescent="0.3">
      <c r="A16" s="82"/>
      <c r="B16" s="83"/>
      <c r="C16" s="74" t="s">
        <v>24</v>
      </c>
      <c r="D16" s="75"/>
      <c r="E16" s="72" t="s">
        <v>32</v>
      </c>
      <c r="F16" s="73"/>
      <c r="G16" s="8">
        <f>SUM(G17*0.76)</f>
        <v>9.081999999999999</v>
      </c>
      <c r="H16" s="8">
        <f>SUM(H17*0.76)</f>
        <v>11.171999999999999</v>
      </c>
      <c r="I16" s="8" t="s">
        <v>36</v>
      </c>
      <c r="J16" s="8" t="s">
        <v>36</v>
      </c>
      <c r="K16" s="8">
        <f t="shared" ref="K16:S16" si="5">SUM(K17*0.76)</f>
        <v>15.96</v>
      </c>
      <c r="L16" s="8">
        <f t="shared" si="5"/>
        <v>20.9</v>
      </c>
      <c r="M16" s="8">
        <f t="shared" si="5"/>
        <v>22.762</v>
      </c>
      <c r="N16" s="8">
        <f t="shared" si="5"/>
        <v>27.36</v>
      </c>
      <c r="O16" s="8">
        <f t="shared" si="5"/>
        <v>29.45</v>
      </c>
      <c r="P16" s="8">
        <f t="shared" si="5"/>
        <v>37.24</v>
      </c>
      <c r="Q16" s="8">
        <f t="shared" si="5"/>
        <v>40.28</v>
      </c>
      <c r="R16" s="8">
        <f t="shared" si="5"/>
        <v>43.015999999999998</v>
      </c>
      <c r="S16" s="8">
        <f t="shared" si="5"/>
        <v>44.764000000000003</v>
      </c>
      <c r="T16" s="8" t="s">
        <v>36</v>
      </c>
      <c r="U16" s="8" t="s">
        <v>36</v>
      </c>
      <c r="V16" s="8" t="s">
        <v>36</v>
      </c>
      <c r="X16" s="6"/>
      <c r="Y16" s="5"/>
    </row>
    <row r="17" spans="1:25" ht="20.25" customHeight="1" x14ac:dyDescent="0.3">
      <c r="A17" s="82"/>
      <c r="B17" s="83"/>
      <c r="C17" s="74" t="s">
        <v>26</v>
      </c>
      <c r="D17" s="75"/>
      <c r="E17" s="72" t="s">
        <v>33</v>
      </c>
      <c r="F17" s="73"/>
      <c r="G17" s="9">
        <v>11.95</v>
      </c>
      <c r="H17" s="10">
        <v>14.7</v>
      </c>
      <c r="I17" s="10" t="s">
        <v>36</v>
      </c>
      <c r="J17" s="10" t="s">
        <v>36</v>
      </c>
      <c r="K17" s="10">
        <v>21</v>
      </c>
      <c r="L17" s="10">
        <v>27.5</v>
      </c>
      <c r="M17" s="10">
        <v>29.95</v>
      </c>
      <c r="N17" s="10">
        <v>36</v>
      </c>
      <c r="O17" s="10">
        <v>38.75</v>
      </c>
      <c r="P17" s="10">
        <v>49</v>
      </c>
      <c r="Q17" s="10">
        <v>53</v>
      </c>
      <c r="R17" s="10">
        <v>56.6</v>
      </c>
      <c r="S17" s="11">
        <v>58.9</v>
      </c>
      <c r="T17" s="12" t="s">
        <v>36</v>
      </c>
      <c r="U17" s="12" t="s">
        <v>36</v>
      </c>
      <c r="V17" s="12" t="s">
        <v>36</v>
      </c>
      <c r="X17" s="6"/>
      <c r="Y17" s="5"/>
    </row>
    <row r="18" spans="1:25" ht="20.25" customHeight="1" thickBot="1" x14ac:dyDescent="0.35">
      <c r="A18" s="82"/>
      <c r="B18" s="83"/>
      <c r="C18" s="74" t="s">
        <v>28</v>
      </c>
      <c r="D18" s="75"/>
      <c r="E18" s="72" t="s">
        <v>34</v>
      </c>
      <c r="F18" s="73"/>
      <c r="G18" s="14">
        <f>SUM(G17*2)</f>
        <v>23.9</v>
      </c>
      <c r="H18" s="14">
        <f>SUM(H17*2)</f>
        <v>29.4</v>
      </c>
      <c r="I18" s="14" t="s">
        <v>36</v>
      </c>
      <c r="J18" s="14" t="s">
        <v>36</v>
      </c>
      <c r="K18" s="14">
        <f t="shared" ref="K18:S18" si="6">SUM(K17*2)</f>
        <v>42</v>
      </c>
      <c r="L18" s="14">
        <f t="shared" si="6"/>
        <v>55</v>
      </c>
      <c r="M18" s="8">
        <f t="shared" si="6"/>
        <v>59.9</v>
      </c>
      <c r="N18" s="14">
        <f t="shared" si="6"/>
        <v>72</v>
      </c>
      <c r="O18" s="8">
        <f t="shared" si="6"/>
        <v>77.5</v>
      </c>
      <c r="P18" s="8">
        <f t="shared" si="6"/>
        <v>98</v>
      </c>
      <c r="Q18" s="8">
        <f t="shared" si="6"/>
        <v>106</v>
      </c>
      <c r="R18" s="8">
        <f t="shared" si="6"/>
        <v>113.2</v>
      </c>
      <c r="S18" s="8">
        <f t="shared" si="6"/>
        <v>117.8</v>
      </c>
      <c r="T18" s="8" t="s">
        <v>36</v>
      </c>
      <c r="U18" s="8" t="s">
        <v>36</v>
      </c>
      <c r="V18" s="14" t="s">
        <v>36</v>
      </c>
      <c r="X18" s="6"/>
      <c r="Y18" s="5"/>
    </row>
    <row r="19" spans="1:25" ht="21" customHeight="1" thickBot="1" x14ac:dyDescent="0.35">
      <c r="A19" s="84"/>
      <c r="B19" s="85"/>
      <c r="C19" s="107" t="s">
        <v>35</v>
      </c>
      <c r="D19" s="108"/>
      <c r="E19" s="105" t="s">
        <v>36</v>
      </c>
      <c r="F19" s="106"/>
      <c r="G19" s="15" t="s">
        <v>36</v>
      </c>
      <c r="H19" s="15"/>
      <c r="I19" s="15" t="s">
        <v>36</v>
      </c>
      <c r="J19" s="15" t="s">
        <v>36</v>
      </c>
      <c r="K19" s="15" t="s">
        <v>36</v>
      </c>
      <c r="L19" s="15" t="s">
        <v>36</v>
      </c>
      <c r="M19" s="16" t="s">
        <v>36</v>
      </c>
      <c r="N19" s="16" t="s">
        <v>36</v>
      </c>
      <c r="O19" s="16" t="s">
        <v>36</v>
      </c>
      <c r="P19" s="16" t="s">
        <v>36</v>
      </c>
      <c r="Q19" s="17" t="s">
        <v>36</v>
      </c>
      <c r="R19" s="17" t="s">
        <v>36</v>
      </c>
      <c r="S19" s="16" t="s">
        <v>36</v>
      </c>
      <c r="T19" s="16" t="s">
        <v>36</v>
      </c>
      <c r="U19" s="16" t="s">
        <v>36</v>
      </c>
      <c r="V19" s="30" t="s">
        <v>36</v>
      </c>
      <c r="X19" s="6"/>
      <c r="Y19" s="5"/>
    </row>
    <row r="20" spans="1:25" ht="20.25" x14ac:dyDescent="0.25">
      <c r="A20" s="80" t="s">
        <v>37</v>
      </c>
      <c r="B20" s="81"/>
      <c r="C20" s="88" t="s">
        <v>26</v>
      </c>
      <c r="D20" s="89"/>
      <c r="E20" s="88" t="s">
        <v>38</v>
      </c>
      <c r="F20" s="89"/>
      <c r="G20" s="18">
        <v>9.6</v>
      </c>
      <c r="H20" s="19">
        <v>11.35</v>
      </c>
      <c r="I20" s="19" t="s">
        <v>36</v>
      </c>
      <c r="J20" s="19" t="s">
        <v>36</v>
      </c>
      <c r="K20" s="19" t="s">
        <v>36</v>
      </c>
      <c r="L20" s="19">
        <v>21.3</v>
      </c>
      <c r="M20" s="19" t="s">
        <v>36</v>
      </c>
      <c r="N20" s="19" t="s">
        <v>36</v>
      </c>
      <c r="O20" s="19" t="s">
        <v>36</v>
      </c>
      <c r="P20" s="19">
        <v>37.950000000000003</v>
      </c>
      <c r="Q20" s="19" t="s">
        <v>36</v>
      </c>
      <c r="R20" s="19" t="s">
        <v>36</v>
      </c>
      <c r="S20" s="19">
        <v>45.6</v>
      </c>
      <c r="T20" s="20" t="s">
        <v>36</v>
      </c>
      <c r="U20" s="19" t="s">
        <v>36</v>
      </c>
      <c r="V20" s="19" t="s">
        <v>36</v>
      </c>
      <c r="X20" s="6"/>
      <c r="Y20" s="5"/>
    </row>
    <row r="21" spans="1:25" ht="20.25" x14ac:dyDescent="0.3">
      <c r="A21" s="82"/>
      <c r="B21" s="83"/>
      <c r="C21" s="74" t="s">
        <v>28</v>
      </c>
      <c r="D21" s="75"/>
      <c r="E21" s="72" t="s">
        <v>39</v>
      </c>
      <c r="F21" s="73"/>
      <c r="G21" s="8">
        <f>SUM(G20*2)</f>
        <v>19.2</v>
      </c>
      <c r="H21" s="8">
        <f>SUM(H20*2)</f>
        <v>22.7</v>
      </c>
      <c r="I21" s="8" t="s">
        <v>36</v>
      </c>
      <c r="J21" s="8" t="s">
        <v>36</v>
      </c>
      <c r="K21" s="8" t="s">
        <v>36</v>
      </c>
      <c r="L21" s="8">
        <f t="shared" ref="L21:S21" si="7">SUM(L20*2)</f>
        <v>42.6</v>
      </c>
      <c r="M21" s="8" t="s">
        <v>36</v>
      </c>
      <c r="N21" s="8" t="s">
        <v>36</v>
      </c>
      <c r="O21" s="8" t="s">
        <v>36</v>
      </c>
      <c r="P21" s="8">
        <f t="shared" si="7"/>
        <v>75.900000000000006</v>
      </c>
      <c r="Q21" s="8" t="s">
        <v>36</v>
      </c>
      <c r="R21" s="8" t="s">
        <v>36</v>
      </c>
      <c r="S21" s="8">
        <f t="shared" si="7"/>
        <v>91.2</v>
      </c>
      <c r="T21" s="8" t="s">
        <v>36</v>
      </c>
      <c r="U21" s="8" t="s">
        <v>36</v>
      </c>
      <c r="V21" s="8" t="s">
        <v>36</v>
      </c>
      <c r="X21" s="6"/>
      <c r="Y21" s="5"/>
    </row>
    <row r="22" spans="1:25" ht="21" thickBot="1" x14ac:dyDescent="0.35">
      <c r="A22" s="84"/>
      <c r="B22" s="85"/>
      <c r="C22" s="107" t="s">
        <v>35</v>
      </c>
      <c r="D22" s="108"/>
      <c r="E22" s="105" t="s">
        <v>36</v>
      </c>
      <c r="F22" s="106"/>
      <c r="G22" s="109" t="s">
        <v>36</v>
      </c>
      <c r="H22" s="110"/>
      <c r="I22" s="109" t="s">
        <v>36</v>
      </c>
      <c r="J22" s="110"/>
      <c r="K22" s="109" t="s">
        <v>36</v>
      </c>
      <c r="L22" s="110"/>
      <c r="M22" s="109" t="s">
        <v>36</v>
      </c>
      <c r="N22" s="110"/>
      <c r="O22" s="109" t="s">
        <v>36</v>
      </c>
      <c r="P22" s="110"/>
      <c r="Q22" s="109" t="s">
        <v>36</v>
      </c>
      <c r="R22" s="110"/>
      <c r="S22" s="109" t="s">
        <v>36</v>
      </c>
      <c r="T22" s="110"/>
      <c r="U22" s="109" t="s">
        <v>36</v>
      </c>
      <c r="V22" s="110"/>
      <c r="X22" s="6"/>
      <c r="Y22" s="5"/>
    </row>
    <row r="23" spans="1:25" ht="20.25" x14ac:dyDescent="0.25">
      <c r="A23" s="80" t="s">
        <v>40</v>
      </c>
      <c r="B23" s="81"/>
      <c r="C23" s="88" t="s">
        <v>26</v>
      </c>
      <c r="D23" s="89"/>
      <c r="E23" s="88" t="s">
        <v>41</v>
      </c>
      <c r="F23" s="89"/>
      <c r="G23" s="9" t="s">
        <v>36</v>
      </c>
      <c r="H23" s="10" t="s">
        <v>36</v>
      </c>
      <c r="I23" s="10" t="s">
        <v>36</v>
      </c>
      <c r="J23" s="10" t="s">
        <v>36</v>
      </c>
      <c r="K23" s="10" t="s">
        <v>36</v>
      </c>
      <c r="L23" s="10" t="s">
        <v>36</v>
      </c>
      <c r="M23" s="10" t="s">
        <v>36</v>
      </c>
      <c r="N23" s="10" t="s">
        <v>36</v>
      </c>
      <c r="O23" s="10" t="s">
        <v>36</v>
      </c>
      <c r="P23" s="10" t="s">
        <v>36</v>
      </c>
      <c r="Q23" s="10" t="s">
        <v>36</v>
      </c>
      <c r="R23" s="10" t="s">
        <v>36</v>
      </c>
      <c r="S23" s="10" t="s">
        <v>36</v>
      </c>
      <c r="T23" s="21" t="s">
        <v>36</v>
      </c>
      <c r="U23" s="10" t="s">
        <v>36</v>
      </c>
      <c r="V23" s="10" t="s">
        <v>36</v>
      </c>
      <c r="X23" s="6"/>
      <c r="Y23" s="5"/>
    </row>
    <row r="24" spans="1:25" ht="20.25" x14ac:dyDescent="0.3">
      <c r="A24" s="82"/>
      <c r="B24" s="83"/>
      <c r="C24" s="74" t="s">
        <v>28</v>
      </c>
      <c r="D24" s="75"/>
      <c r="E24" s="72" t="s">
        <v>42</v>
      </c>
      <c r="F24" s="73"/>
      <c r="G24" s="8" t="s">
        <v>36</v>
      </c>
      <c r="H24" s="8" t="s">
        <v>36</v>
      </c>
      <c r="I24" s="8" t="s">
        <v>36</v>
      </c>
      <c r="J24" s="8" t="s">
        <v>36</v>
      </c>
      <c r="K24" s="8" t="s">
        <v>36</v>
      </c>
      <c r="L24" s="8" t="s">
        <v>36</v>
      </c>
      <c r="M24" s="8" t="s">
        <v>36</v>
      </c>
      <c r="N24" s="8" t="s">
        <v>36</v>
      </c>
      <c r="O24" s="8" t="s">
        <v>36</v>
      </c>
      <c r="P24" s="8" t="s">
        <v>36</v>
      </c>
      <c r="Q24" s="8" t="s">
        <v>36</v>
      </c>
      <c r="R24" s="8" t="s">
        <v>36</v>
      </c>
      <c r="S24" s="8" t="s">
        <v>36</v>
      </c>
      <c r="T24" s="8" t="s">
        <v>36</v>
      </c>
      <c r="U24" s="8" t="s">
        <v>36</v>
      </c>
      <c r="V24" s="8" t="s">
        <v>36</v>
      </c>
      <c r="X24" s="6"/>
      <c r="Y24" s="5"/>
    </row>
    <row r="25" spans="1:25" ht="21" thickBot="1" x14ac:dyDescent="0.35">
      <c r="A25" s="84"/>
      <c r="B25" s="85"/>
      <c r="C25" s="107" t="s">
        <v>35</v>
      </c>
      <c r="D25" s="108"/>
      <c r="E25" s="105" t="s">
        <v>36</v>
      </c>
      <c r="F25" s="106"/>
      <c r="G25" s="109" t="s">
        <v>36</v>
      </c>
      <c r="H25" s="110"/>
      <c r="I25" s="109" t="s">
        <v>36</v>
      </c>
      <c r="J25" s="110"/>
      <c r="K25" s="109" t="s">
        <v>36</v>
      </c>
      <c r="L25" s="110"/>
      <c r="M25" s="109" t="s">
        <v>36</v>
      </c>
      <c r="N25" s="110"/>
      <c r="O25" s="109" t="s">
        <v>36</v>
      </c>
      <c r="P25" s="110"/>
      <c r="Q25" s="109" t="s">
        <v>36</v>
      </c>
      <c r="R25" s="110"/>
      <c r="S25" s="109" t="s">
        <v>36</v>
      </c>
      <c r="T25" s="110"/>
      <c r="U25" s="109" t="s">
        <v>36</v>
      </c>
      <c r="V25" s="110"/>
      <c r="X25" s="6"/>
      <c r="Y25" s="5"/>
    </row>
    <row r="26" spans="1:25" ht="25.5" x14ac:dyDescent="0.25">
      <c r="A26" s="4"/>
      <c r="B26" s="4"/>
      <c r="C26" s="3"/>
      <c r="D26" s="3"/>
      <c r="E26" s="3"/>
      <c r="F26" s="3"/>
      <c r="G26" s="1"/>
      <c r="H26" s="1"/>
      <c r="I26" s="1"/>
      <c r="J26" s="111" t="s">
        <v>58</v>
      </c>
      <c r="K26" s="111"/>
      <c r="L26" s="111"/>
      <c r="M26" s="111"/>
      <c r="N26" s="111"/>
      <c r="O26" s="111"/>
      <c r="P26" s="1"/>
      <c r="Q26" s="1"/>
      <c r="R26" s="1"/>
      <c r="S26" s="1"/>
      <c r="T26" s="1"/>
      <c r="U26" s="1"/>
      <c r="V26" s="1"/>
    </row>
    <row r="27" spans="1:25" ht="26.25" thickBot="1" x14ac:dyDescent="0.3">
      <c r="A27" s="4"/>
      <c r="B27" s="4"/>
      <c r="C27" s="3"/>
      <c r="D27" s="3"/>
      <c r="E27" s="3"/>
      <c r="F27" s="3"/>
      <c r="G27" s="1"/>
      <c r="H27" s="1"/>
      <c r="I27" s="1"/>
      <c r="J27" s="112"/>
      <c r="K27" s="112"/>
      <c r="L27" s="112"/>
      <c r="M27" s="112"/>
      <c r="N27" s="112"/>
      <c r="O27" s="112"/>
      <c r="P27" s="1"/>
      <c r="Q27" s="1"/>
      <c r="R27" s="1"/>
      <c r="S27" s="1"/>
      <c r="T27" s="1"/>
      <c r="U27" s="1"/>
      <c r="V27" s="1"/>
    </row>
    <row r="28" spans="1:25" ht="20.25" x14ac:dyDescent="0.3">
      <c r="A28" s="80" t="s">
        <v>19</v>
      </c>
      <c r="B28" s="81"/>
      <c r="C28" s="86" t="s">
        <v>43</v>
      </c>
      <c r="D28" s="87"/>
      <c r="E28" s="88" t="s">
        <v>44</v>
      </c>
      <c r="F28" s="89"/>
      <c r="G28" s="22">
        <f>SUM(G30*0.5)</f>
        <v>15.05</v>
      </c>
      <c r="H28" s="22">
        <f>SUM(H30*0.5)</f>
        <v>17.850000000000001</v>
      </c>
      <c r="I28" s="22" t="s">
        <v>36</v>
      </c>
      <c r="J28" s="22" t="s">
        <v>36</v>
      </c>
      <c r="K28" s="22">
        <f t="shared" ref="K28" si="8">SUM(K30*0.5)</f>
        <v>25.25</v>
      </c>
      <c r="L28" s="22" t="s">
        <v>36</v>
      </c>
      <c r="M28" s="22" t="s">
        <v>36</v>
      </c>
      <c r="N28" s="22" t="s">
        <v>36</v>
      </c>
      <c r="O28" s="23">
        <f t="shared" ref="O28:S28" si="9">SUM(O30*0.66)</f>
        <v>61.445999999999998</v>
      </c>
      <c r="P28" s="22" t="s">
        <v>36</v>
      </c>
      <c r="Q28" s="22" t="s">
        <v>36</v>
      </c>
      <c r="R28" s="22" t="s">
        <v>36</v>
      </c>
      <c r="S28" s="23">
        <f t="shared" si="9"/>
        <v>80.124000000000009</v>
      </c>
      <c r="T28" s="23" t="s">
        <v>36</v>
      </c>
      <c r="U28" s="23" t="s">
        <v>36</v>
      </c>
      <c r="V28" s="23" t="s">
        <v>36</v>
      </c>
    </row>
    <row r="29" spans="1:25" ht="20.25" x14ac:dyDescent="0.3">
      <c r="A29" s="82"/>
      <c r="B29" s="83"/>
      <c r="C29" s="74" t="s">
        <v>24</v>
      </c>
      <c r="D29" s="75"/>
      <c r="E29" s="72" t="s">
        <v>45</v>
      </c>
      <c r="F29" s="73"/>
      <c r="G29" s="24">
        <f>SUM(G30*0.8)</f>
        <v>24.080000000000002</v>
      </c>
      <c r="H29" s="24">
        <f>SUM(H30*0.8)</f>
        <v>28.560000000000002</v>
      </c>
      <c r="I29" s="24" t="s">
        <v>36</v>
      </c>
      <c r="J29" s="24" t="s">
        <v>36</v>
      </c>
      <c r="K29" s="24">
        <f t="shared" ref="K29" si="10">SUM(K30*0.8)</f>
        <v>40.400000000000006</v>
      </c>
      <c r="L29" s="24" t="s">
        <v>36</v>
      </c>
      <c r="M29" s="24" t="s">
        <v>36</v>
      </c>
      <c r="N29" s="24" t="s">
        <v>36</v>
      </c>
      <c r="O29" s="25">
        <f t="shared" ref="O29:S29" si="11">SUM(O30*0.76)</f>
        <v>70.756</v>
      </c>
      <c r="P29" s="24" t="s">
        <v>36</v>
      </c>
      <c r="Q29" s="24" t="s">
        <v>36</v>
      </c>
      <c r="R29" s="24" t="s">
        <v>36</v>
      </c>
      <c r="S29" s="25">
        <f t="shared" si="11"/>
        <v>92.26400000000001</v>
      </c>
      <c r="T29" s="25" t="s">
        <v>36</v>
      </c>
      <c r="U29" s="25" t="s">
        <v>36</v>
      </c>
      <c r="V29" s="25" t="s">
        <v>36</v>
      </c>
    </row>
    <row r="30" spans="1:25" ht="20.25" x14ac:dyDescent="0.3">
      <c r="A30" s="82"/>
      <c r="B30" s="83"/>
      <c r="C30" s="74" t="s">
        <v>46</v>
      </c>
      <c r="D30" s="75"/>
      <c r="E30" s="72" t="s">
        <v>47</v>
      </c>
      <c r="F30" s="73"/>
      <c r="G30" s="11">
        <v>30.1</v>
      </c>
      <c r="H30" s="10">
        <v>35.700000000000003</v>
      </c>
      <c r="I30" s="10" t="s">
        <v>36</v>
      </c>
      <c r="J30" s="10" t="s">
        <v>36</v>
      </c>
      <c r="K30" s="10">
        <v>50.5</v>
      </c>
      <c r="L30" s="10" t="s">
        <v>36</v>
      </c>
      <c r="M30" s="10" t="s">
        <v>36</v>
      </c>
      <c r="N30" s="10" t="s">
        <v>36</v>
      </c>
      <c r="O30" s="10">
        <v>93.1</v>
      </c>
      <c r="P30" s="10" t="s">
        <v>36</v>
      </c>
      <c r="Q30" s="10" t="s">
        <v>36</v>
      </c>
      <c r="R30" s="10" t="s">
        <v>36</v>
      </c>
      <c r="S30" s="11">
        <v>121.4</v>
      </c>
      <c r="T30" s="12" t="s">
        <v>36</v>
      </c>
      <c r="U30" s="12" t="s">
        <v>36</v>
      </c>
      <c r="V30" s="12" t="s">
        <v>36</v>
      </c>
    </row>
    <row r="31" spans="1:25" ht="21" thickBot="1" x14ac:dyDescent="0.35">
      <c r="A31" s="84"/>
      <c r="B31" s="85"/>
      <c r="C31" s="76" t="s">
        <v>48</v>
      </c>
      <c r="D31" s="77"/>
      <c r="E31" s="78" t="s">
        <v>49</v>
      </c>
      <c r="F31" s="79"/>
      <c r="G31" s="26">
        <f>SUM(G30*2)</f>
        <v>60.2</v>
      </c>
      <c r="H31" s="26">
        <f>SUM(H30*2)</f>
        <v>71.400000000000006</v>
      </c>
      <c r="I31" s="26" t="s">
        <v>36</v>
      </c>
      <c r="J31" s="26" t="s">
        <v>36</v>
      </c>
      <c r="K31" s="26">
        <f t="shared" ref="K31:S31" si="12">SUM(K30*2)</f>
        <v>101</v>
      </c>
      <c r="L31" s="26" t="s">
        <v>36</v>
      </c>
      <c r="M31" s="26" t="s">
        <v>36</v>
      </c>
      <c r="N31" s="26" t="s">
        <v>36</v>
      </c>
      <c r="O31" s="26">
        <f t="shared" si="12"/>
        <v>186.2</v>
      </c>
      <c r="P31" s="26" t="s">
        <v>36</v>
      </c>
      <c r="Q31" s="26" t="s">
        <v>36</v>
      </c>
      <c r="R31" s="26" t="s">
        <v>36</v>
      </c>
      <c r="S31" s="26">
        <f t="shared" si="12"/>
        <v>242.8</v>
      </c>
      <c r="T31" s="26" t="s">
        <v>36</v>
      </c>
      <c r="U31" s="26" t="s">
        <v>36</v>
      </c>
      <c r="V31" s="28" t="s">
        <v>36</v>
      </c>
    </row>
    <row r="32" spans="1:25" ht="20.25" x14ac:dyDescent="0.3">
      <c r="A32" s="80" t="s">
        <v>50</v>
      </c>
      <c r="B32" s="81"/>
      <c r="C32" s="86" t="s">
        <v>43</v>
      </c>
      <c r="D32" s="87"/>
      <c r="E32" s="88" t="s">
        <v>51</v>
      </c>
      <c r="F32" s="89"/>
      <c r="G32" s="27">
        <f>SUM(G34*0.5)</f>
        <v>7.55</v>
      </c>
      <c r="H32" s="27">
        <f>SUM(H34*0.5)</f>
        <v>9</v>
      </c>
      <c r="I32" s="27" t="s">
        <v>36</v>
      </c>
      <c r="J32" s="27" t="s">
        <v>36</v>
      </c>
      <c r="K32" s="27">
        <f t="shared" ref="K32:S32" si="13">SUM(K34*0.5)</f>
        <v>13</v>
      </c>
      <c r="L32" s="22" t="s">
        <v>36</v>
      </c>
      <c r="M32" s="22" t="s">
        <v>36</v>
      </c>
      <c r="N32" s="22" t="s">
        <v>36</v>
      </c>
      <c r="O32" s="27">
        <f t="shared" si="13"/>
        <v>23.274999999999999</v>
      </c>
      <c r="P32" s="22" t="s">
        <v>36</v>
      </c>
      <c r="Q32" s="22" t="s">
        <v>36</v>
      </c>
      <c r="R32" s="22" t="s">
        <v>36</v>
      </c>
      <c r="S32" s="27">
        <f t="shared" si="13"/>
        <v>36.1</v>
      </c>
      <c r="T32" s="27" t="s">
        <v>36</v>
      </c>
      <c r="U32" s="27" t="s">
        <v>36</v>
      </c>
      <c r="V32" s="23" t="s">
        <v>36</v>
      </c>
    </row>
    <row r="33" spans="1:22" ht="20.25" x14ac:dyDescent="0.3">
      <c r="A33" s="82"/>
      <c r="B33" s="83"/>
      <c r="C33" s="74" t="s">
        <v>24</v>
      </c>
      <c r="D33" s="75"/>
      <c r="E33" s="72" t="s">
        <v>52</v>
      </c>
      <c r="F33" s="73"/>
      <c r="G33" s="24">
        <f>SUM(G34*0.76)</f>
        <v>11.475999999999999</v>
      </c>
      <c r="H33" s="24">
        <f>SUM(H34*0.76)</f>
        <v>13.68</v>
      </c>
      <c r="I33" s="24" t="s">
        <v>36</v>
      </c>
      <c r="J33" s="24" t="s">
        <v>36</v>
      </c>
      <c r="K33" s="24">
        <f t="shared" ref="K33:S33" si="14">SUM(K34*0.76)</f>
        <v>19.760000000000002</v>
      </c>
      <c r="L33" s="24" t="s">
        <v>36</v>
      </c>
      <c r="M33" s="24" t="s">
        <v>36</v>
      </c>
      <c r="N33" s="24" t="s">
        <v>36</v>
      </c>
      <c r="O33" s="24">
        <f t="shared" si="14"/>
        <v>35.378</v>
      </c>
      <c r="P33" s="24" t="s">
        <v>36</v>
      </c>
      <c r="Q33" s="24" t="s">
        <v>36</v>
      </c>
      <c r="R33" s="24" t="s">
        <v>36</v>
      </c>
      <c r="S33" s="24">
        <f t="shared" si="14"/>
        <v>54.872</v>
      </c>
      <c r="T33" s="24" t="s">
        <v>36</v>
      </c>
      <c r="U33" s="24" t="s">
        <v>36</v>
      </c>
      <c r="V33" s="25" t="s">
        <v>36</v>
      </c>
    </row>
    <row r="34" spans="1:22" ht="20.25" x14ac:dyDescent="0.3">
      <c r="A34" s="82"/>
      <c r="B34" s="83"/>
      <c r="C34" s="74" t="s">
        <v>26</v>
      </c>
      <c r="D34" s="75"/>
      <c r="E34" s="72" t="s">
        <v>53</v>
      </c>
      <c r="F34" s="73"/>
      <c r="G34" s="11">
        <v>15.1</v>
      </c>
      <c r="H34" s="10">
        <v>18</v>
      </c>
      <c r="I34" s="10" t="s">
        <v>36</v>
      </c>
      <c r="J34" s="10" t="s">
        <v>36</v>
      </c>
      <c r="K34" s="10">
        <v>26</v>
      </c>
      <c r="L34" s="10" t="s">
        <v>36</v>
      </c>
      <c r="M34" s="10" t="s">
        <v>36</v>
      </c>
      <c r="N34" s="10" t="s">
        <v>36</v>
      </c>
      <c r="O34" s="10">
        <v>46.55</v>
      </c>
      <c r="P34" s="10" t="s">
        <v>36</v>
      </c>
      <c r="Q34" s="10" t="s">
        <v>36</v>
      </c>
      <c r="R34" s="10" t="s">
        <v>36</v>
      </c>
      <c r="S34" s="11">
        <v>72.2</v>
      </c>
      <c r="T34" s="12" t="s">
        <v>36</v>
      </c>
      <c r="U34" s="12" t="s">
        <v>36</v>
      </c>
      <c r="V34" s="12" t="s">
        <v>36</v>
      </c>
    </row>
    <row r="35" spans="1:22" ht="21" thickBot="1" x14ac:dyDescent="0.35">
      <c r="A35" s="82"/>
      <c r="B35" s="83"/>
      <c r="C35" s="74" t="s">
        <v>28</v>
      </c>
      <c r="D35" s="75"/>
      <c r="E35" s="72" t="s">
        <v>54</v>
      </c>
      <c r="F35" s="73"/>
      <c r="G35" s="24">
        <f>SUM(G34*2)</f>
        <v>30.2</v>
      </c>
      <c r="H35" s="24">
        <f>SUM(H34*2)</f>
        <v>36</v>
      </c>
      <c r="I35" s="24" t="s">
        <v>36</v>
      </c>
      <c r="J35" s="24" t="s">
        <v>36</v>
      </c>
      <c r="K35" s="24">
        <f t="shared" ref="K35:S35" si="15">SUM(K34*2)</f>
        <v>52</v>
      </c>
      <c r="L35" s="26" t="s">
        <v>36</v>
      </c>
      <c r="M35" s="26" t="s">
        <v>36</v>
      </c>
      <c r="N35" s="26" t="s">
        <v>36</v>
      </c>
      <c r="O35" s="24">
        <f t="shared" si="15"/>
        <v>93.1</v>
      </c>
      <c r="P35" s="26" t="s">
        <v>36</v>
      </c>
      <c r="Q35" s="26" t="s">
        <v>36</v>
      </c>
      <c r="R35" s="26" t="s">
        <v>36</v>
      </c>
      <c r="S35" s="24">
        <f t="shared" si="15"/>
        <v>144.4</v>
      </c>
      <c r="T35" s="24" t="s">
        <v>36</v>
      </c>
      <c r="U35" s="24" t="s">
        <v>36</v>
      </c>
      <c r="V35" s="29" t="s">
        <v>36</v>
      </c>
    </row>
    <row r="36" spans="1:22" ht="21" thickBot="1" x14ac:dyDescent="0.35">
      <c r="A36" s="84"/>
      <c r="B36" s="85"/>
      <c r="C36" s="129" t="s">
        <v>35</v>
      </c>
      <c r="D36" s="130"/>
      <c r="E36" s="105" t="s">
        <v>36</v>
      </c>
      <c r="F36" s="106"/>
      <c r="G36" s="113" t="s">
        <v>36</v>
      </c>
      <c r="H36" s="114"/>
      <c r="I36" s="113" t="s">
        <v>36</v>
      </c>
      <c r="J36" s="114"/>
      <c r="K36" s="113" t="s">
        <v>36</v>
      </c>
      <c r="L36" s="114"/>
      <c r="M36" s="113" t="s">
        <v>36</v>
      </c>
      <c r="N36" s="114"/>
      <c r="O36" s="113" t="s">
        <v>36</v>
      </c>
      <c r="P36" s="114"/>
      <c r="Q36" s="113" t="s">
        <v>36</v>
      </c>
      <c r="R36" s="114"/>
      <c r="S36" s="113" t="s">
        <v>36</v>
      </c>
      <c r="T36" s="115"/>
      <c r="U36" s="113" t="s">
        <v>36</v>
      </c>
      <c r="V36" s="115"/>
    </row>
    <row r="37" spans="1:22" x14ac:dyDescent="0.25">
      <c r="A37" s="116" t="s">
        <v>55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8"/>
      <c r="L37" s="125" t="s">
        <v>61</v>
      </c>
      <c r="M37" s="126"/>
      <c r="N37" s="126"/>
      <c r="O37" s="126"/>
      <c r="P37" s="126"/>
      <c r="Q37" s="126"/>
      <c r="R37" s="126"/>
      <c r="S37" s="126"/>
      <c r="T37" s="126"/>
      <c r="U37" s="2"/>
      <c r="V37" s="2"/>
    </row>
    <row r="38" spans="1:22" x14ac:dyDescent="0.25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1"/>
      <c r="L38" s="127"/>
      <c r="M38" s="128"/>
      <c r="N38" s="128"/>
      <c r="O38" s="128"/>
      <c r="P38" s="128"/>
      <c r="Q38" s="128"/>
      <c r="R38" s="128"/>
      <c r="S38" s="128"/>
      <c r="T38" s="128"/>
      <c r="U38" s="2"/>
      <c r="V38" s="2"/>
    </row>
    <row r="39" spans="1:22" x14ac:dyDescent="0.25">
      <c r="A39" s="119"/>
      <c r="B39" s="120"/>
      <c r="C39" s="120"/>
      <c r="D39" s="120"/>
      <c r="E39" s="120"/>
      <c r="F39" s="120"/>
      <c r="G39" s="120"/>
      <c r="H39" s="120"/>
      <c r="I39" s="120"/>
      <c r="J39" s="120"/>
      <c r="K39" s="121"/>
      <c r="L39" s="127"/>
      <c r="M39" s="128"/>
      <c r="N39" s="128"/>
      <c r="O39" s="128"/>
      <c r="P39" s="128"/>
      <c r="Q39" s="128"/>
      <c r="R39" s="128"/>
      <c r="S39" s="128"/>
      <c r="T39" s="128"/>
      <c r="U39" s="2"/>
      <c r="V39" s="2"/>
    </row>
    <row r="40" spans="1:22" x14ac:dyDescent="0.25">
      <c r="A40" s="119"/>
      <c r="B40" s="120"/>
      <c r="C40" s="120"/>
      <c r="D40" s="120"/>
      <c r="E40" s="120"/>
      <c r="F40" s="120"/>
      <c r="G40" s="120"/>
      <c r="H40" s="120"/>
      <c r="I40" s="120"/>
      <c r="J40" s="120"/>
      <c r="K40" s="12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119"/>
      <c r="B41" s="120"/>
      <c r="C41" s="120"/>
      <c r="D41" s="120"/>
      <c r="E41" s="120"/>
      <c r="F41" s="120"/>
      <c r="G41" s="120"/>
      <c r="H41" s="120"/>
      <c r="I41" s="120"/>
      <c r="J41" s="120"/>
      <c r="K41" s="12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119"/>
      <c r="B43" s="120"/>
      <c r="C43" s="120"/>
      <c r="D43" s="120"/>
      <c r="E43" s="120"/>
      <c r="F43" s="120"/>
      <c r="G43" s="120"/>
      <c r="H43" s="120"/>
      <c r="I43" s="120"/>
      <c r="J43" s="120"/>
      <c r="K43" s="12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119"/>
      <c r="B44" s="120"/>
      <c r="C44" s="120"/>
      <c r="D44" s="120"/>
      <c r="E44" s="120"/>
      <c r="F44" s="120"/>
      <c r="G44" s="120"/>
      <c r="H44" s="120"/>
      <c r="I44" s="120"/>
      <c r="J44" s="120"/>
      <c r="K44" s="12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thickBot="1" x14ac:dyDescent="0.3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</sheetData>
  <mergeCells count="110">
    <mergeCell ref="O36:P36"/>
    <mergeCell ref="Q36:R36"/>
    <mergeCell ref="S36:T36"/>
    <mergeCell ref="U36:V36"/>
    <mergeCell ref="A37:K45"/>
    <mergeCell ref="L37:T39"/>
    <mergeCell ref="C36:D36"/>
    <mergeCell ref="E36:F36"/>
    <mergeCell ref="G36:H36"/>
    <mergeCell ref="I36:J36"/>
    <mergeCell ref="K36:L36"/>
    <mergeCell ref="M36:N36"/>
    <mergeCell ref="A32:B36"/>
    <mergeCell ref="C32:D32"/>
    <mergeCell ref="E32:F32"/>
    <mergeCell ref="C33:D33"/>
    <mergeCell ref="E33:F33"/>
    <mergeCell ref="C34:D34"/>
    <mergeCell ref="E34:F34"/>
    <mergeCell ref="C35:D35"/>
    <mergeCell ref="E35:F35"/>
    <mergeCell ref="J26:O27"/>
    <mergeCell ref="A28:B31"/>
    <mergeCell ref="C28:D28"/>
    <mergeCell ref="E28:F28"/>
    <mergeCell ref="C29:D29"/>
    <mergeCell ref="E29:F29"/>
    <mergeCell ref="C30:D30"/>
    <mergeCell ref="E30:F30"/>
    <mergeCell ref="C31:D31"/>
    <mergeCell ref="E31:F31"/>
    <mergeCell ref="I22:J22"/>
    <mergeCell ref="K22:L22"/>
    <mergeCell ref="M22:N22"/>
    <mergeCell ref="O22:P22"/>
    <mergeCell ref="Q22:R22"/>
    <mergeCell ref="U25:V25"/>
    <mergeCell ref="I25:J25"/>
    <mergeCell ref="K25:L25"/>
    <mergeCell ref="M25:N25"/>
    <mergeCell ref="O25:P25"/>
    <mergeCell ref="Q25:R25"/>
    <mergeCell ref="S25:T25"/>
    <mergeCell ref="S22:T22"/>
    <mergeCell ref="U22:V22"/>
    <mergeCell ref="A23:B25"/>
    <mergeCell ref="C23:D23"/>
    <mergeCell ref="E23:F23"/>
    <mergeCell ref="C24:D24"/>
    <mergeCell ref="E24:F24"/>
    <mergeCell ref="C25:D25"/>
    <mergeCell ref="E25:F25"/>
    <mergeCell ref="G25:H25"/>
    <mergeCell ref="G22:H22"/>
    <mergeCell ref="A20:B22"/>
    <mergeCell ref="C20:D20"/>
    <mergeCell ref="E20:F20"/>
    <mergeCell ref="C21:D21"/>
    <mergeCell ref="E21:F21"/>
    <mergeCell ref="C22:D22"/>
    <mergeCell ref="E22:F22"/>
    <mergeCell ref="E19:F19"/>
    <mergeCell ref="A15:B19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2:F12"/>
    <mergeCell ref="C13:D13"/>
    <mergeCell ref="E13:F13"/>
    <mergeCell ref="C14:D14"/>
    <mergeCell ref="E14:F14"/>
    <mergeCell ref="S8:S9"/>
    <mergeCell ref="T8:T9"/>
    <mergeCell ref="A10:B14"/>
    <mergeCell ref="C10:D10"/>
    <mergeCell ref="E10:F10"/>
    <mergeCell ref="C11:D11"/>
    <mergeCell ref="E11:F11"/>
    <mergeCell ref="C12:D12"/>
    <mergeCell ref="M8:M9"/>
    <mergeCell ref="N8:N9"/>
    <mergeCell ref="O8:O9"/>
    <mergeCell ref="A6:B9"/>
    <mergeCell ref="C6:D9"/>
    <mergeCell ref="E6:F9"/>
    <mergeCell ref="G6:V7"/>
    <mergeCell ref="G8:G9"/>
    <mergeCell ref="H8:H9"/>
    <mergeCell ref="I8:I9"/>
    <mergeCell ref="J8:J9"/>
    <mergeCell ref="K8:K9"/>
    <mergeCell ref="L8:L9"/>
    <mergeCell ref="A1:D3"/>
    <mergeCell ref="E1:G3"/>
    <mergeCell ref="H1:M3"/>
    <mergeCell ref="N1:P3"/>
    <mergeCell ref="Q1:V3"/>
    <mergeCell ref="A5:V5"/>
    <mergeCell ref="A4:V4"/>
    <mergeCell ref="U8:U9"/>
    <mergeCell ref="V8:V9"/>
    <mergeCell ref="P8:P9"/>
    <mergeCell ref="Q8:Q9"/>
    <mergeCell ref="R8:R9"/>
  </mergeCells>
  <hyperlinks>
    <hyperlink ref="N1" r:id="rId1"/>
    <hyperlink ref="E1" r:id="rId2"/>
    <hyperlink ref="L37" r:id="rId3"/>
  </hyperlinks>
  <pageMargins left="0.70866141732283472" right="0.70866141732283472" top="0.74803149606299213" bottom="0.74803149606299213" header="0.31496062992125984" footer="0.31496062992125984"/>
  <pageSetup paperSize="9" scale="51" orientation="landscape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zoomScale="110" zoomScaleNormal="110" workbookViewId="0">
      <selection activeCell="A29" sqref="A29"/>
    </sheetView>
  </sheetViews>
  <sheetFormatPr defaultRowHeight="15" x14ac:dyDescent="0.25"/>
  <sheetData>
    <row r="1" spans="1:1" ht="18.75" customHeight="1" x14ac:dyDescent="0.25">
      <c r="A1">
        <v>17302</v>
      </c>
    </row>
    <row r="2" spans="1:1" x14ac:dyDescent="0.25">
      <c r="A2">
        <v>3150</v>
      </c>
    </row>
    <row r="3" spans="1:1" ht="23.25" customHeight="1" x14ac:dyDescent="0.25">
      <c r="A3">
        <v>21736</v>
      </c>
    </row>
    <row r="4" spans="1:1" x14ac:dyDescent="0.25">
      <c r="A4">
        <v>6916</v>
      </c>
    </row>
    <row r="5" spans="1:1" x14ac:dyDescent="0.25">
      <c r="A5">
        <v>5134</v>
      </c>
    </row>
    <row r="6" spans="1:1" x14ac:dyDescent="0.25">
      <c r="A6">
        <v>4608</v>
      </c>
    </row>
    <row r="7" spans="1:1" x14ac:dyDescent="0.25">
      <c r="A7">
        <v>25635.5</v>
      </c>
    </row>
    <row r="8" spans="1:1" x14ac:dyDescent="0.25">
      <c r="A8">
        <v>18796</v>
      </c>
    </row>
    <row r="9" spans="1:1" x14ac:dyDescent="0.25">
      <c r="A9">
        <v>13728</v>
      </c>
    </row>
    <row r="10" spans="1:1" ht="18.75" customHeight="1" x14ac:dyDescent="0.25">
      <c r="A10">
        <v>3546</v>
      </c>
    </row>
    <row r="11" spans="1:1" x14ac:dyDescent="0.25">
      <c r="A11">
        <v>11085.6</v>
      </c>
    </row>
    <row r="12" spans="1:1" x14ac:dyDescent="0.25">
      <c r="A12">
        <v>19082</v>
      </c>
    </row>
    <row r="13" spans="1:1" x14ac:dyDescent="0.25">
      <c r="A13">
        <v>3157</v>
      </c>
    </row>
    <row r="14" spans="1:1" x14ac:dyDescent="0.25">
      <c r="A14">
        <v>26125</v>
      </c>
    </row>
    <row r="15" spans="1:1" x14ac:dyDescent="0.25">
      <c r="A15">
        <v>1428</v>
      </c>
    </row>
    <row r="16" spans="1:1" ht="17.25" customHeight="1" x14ac:dyDescent="0.25">
      <c r="A16">
        <v>5474</v>
      </c>
    </row>
    <row r="17" spans="1:2" x14ac:dyDescent="0.25">
      <c r="A17">
        <v>9558</v>
      </c>
    </row>
    <row r="18" spans="1:2" x14ac:dyDescent="0.25">
      <c r="A18">
        <v>6720</v>
      </c>
    </row>
    <row r="19" spans="1:2" x14ac:dyDescent="0.25">
      <c r="A19">
        <v>2520</v>
      </c>
    </row>
    <row r="20" spans="1:2" x14ac:dyDescent="0.25">
      <c r="A20">
        <v>5782.5</v>
      </c>
    </row>
    <row r="21" spans="1:2" x14ac:dyDescent="0.25">
      <c r="A21">
        <v>2716</v>
      </c>
    </row>
    <row r="22" spans="1:2" x14ac:dyDescent="0.25">
      <c r="A22">
        <v>5194</v>
      </c>
    </row>
    <row r="23" spans="1:2" x14ac:dyDescent="0.25">
      <c r="A23">
        <v>7128</v>
      </c>
    </row>
    <row r="24" spans="1:2" x14ac:dyDescent="0.25">
      <c r="A24">
        <v>2905</v>
      </c>
    </row>
    <row r="25" spans="1:2" x14ac:dyDescent="0.25">
      <c r="A25">
        <v>3427</v>
      </c>
    </row>
    <row r="26" spans="1:2" x14ac:dyDescent="0.25">
      <c r="A26">
        <v>5100</v>
      </c>
    </row>
    <row r="27" spans="1:2" x14ac:dyDescent="0.25">
      <c r="A27" s="131">
        <f>SUM(A1:A26)</f>
        <v>237953.6</v>
      </c>
      <c r="B27" s="131"/>
    </row>
    <row r="28" spans="1:2" x14ac:dyDescent="0.25">
      <c r="A28" s="131"/>
      <c r="B28" s="131"/>
    </row>
  </sheetData>
  <mergeCells count="1">
    <mergeCell ref="A27:B28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2018-05-22T14:03:30Z</dcterms:modified>
</cp:coreProperties>
</file>